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" sheetId="1" r:id="rId1"/>
  </sheets>
  <definedNames>
    <definedName name="Excel_BuiltIn_Print_Area_3">#REF!</definedName>
    <definedName name="Excel_BuiltIn_Print_Area_3_1">#REF!</definedName>
    <definedName name="Excel_BuiltIn_Print_Titles_20">#REF!</definedName>
  </definedNames>
  <calcPr fullCalcOnLoad="1"/>
</workbook>
</file>

<file path=xl/sharedStrings.xml><?xml version="1.0" encoding="utf-8"?>
<sst xmlns="http://schemas.openxmlformats.org/spreadsheetml/2006/main" count="199" uniqueCount="158">
  <si>
    <t>Załącznik Nr 1</t>
  </si>
  <si>
    <t>do uchwały Nr I/11/10</t>
  </si>
  <si>
    <t>Rady Gminy Nowa Słupia</t>
  </si>
  <si>
    <t>z dnia 29 stycznia 2010 r.</t>
  </si>
  <si>
    <t>Dochody budżetu gminy na 2010 r.</t>
  </si>
  <si>
    <t>Dział</t>
  </si>
  <si>
    <t>Rozdział</t>
  </si>
  <si>
    <t>§</t>
  </si>
  <si>
    <t>Treść</t>
  </si>
  <si>
    <t>Dochody bieżące</t>
  </si>
  <si>
    <t>Dochody majątkowe</t>
  </si>
  <si>
    <t>Razem dochody</t>
  </si>
  <si>
    <t>010</t>
  </si>
  <si>
    <t>Rolnictwo i łowiectwo</t>
  </si>
  <si>
    <t>01010</t>
  </si>
  <si>
    <t>Infrastruktura wodociągowa i sanitacyjna wsi</t>
  </si>
  <si>
    <t>6298</t>
  </si>
  <si>
    <t>Środki na dofinansowanie własnych inwestycji gmin (związków gmin), powiatów (związków powiatów), samorządów województw, pozyskane z innych źródeł</t>
  </si>
  <si>
    <t>020</t>
  </si>
  <si>
    <t>Leśnictwo</t>
  </si>
  <si>
    <t>02095</t>
  </si>
  <si>
    <t>Pozostała działalność</t>
  </si>
  <si>
    <t>0490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</si>
  <si>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</si>
  <si>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</si>
  <si>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</si>
  <si>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</si>
  <si>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</si>
  <si>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</si>
  <si>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</si>
  <si>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</si>
  <si>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</si>
  <si>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</si>
  <si>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</si>
  <si>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</si>
  <si>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</si>
  <si>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710</t>
  </si>
  <si>
    <t>Działalność usługowa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</si>
  <si>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</si>
  <si>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</si>
  <si>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</si>
  <si>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</si>
  <si>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</si>
  <si>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</si>
  <si>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</si>
  <si>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</si>
  <si>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</si>
  <si>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</si>
  <si>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</si>
  <si>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</si>
  <si>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>75023</t>
  </si>
  <si>
    <t>Urzędy gmin</t>
  </si>
  <si>
    <t>0830</t>
  </si>
  <si>
    <t>Wpływy z usług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</si>
  <si>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</si>
  <si>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</si>
  <si>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</si>
  <si>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</si>
  <si>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</si>
  <si>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</si>
  <si>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</si>
  <si>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</si>
  <si>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</si>
  <si>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</si>
  <si>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</si>
  <si>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</si>
  <si>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</si>
  <si>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</si>
  <si>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</si>
  <si>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</si>
  <si>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</si>
  <si>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</si>
  <si>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</si>
  <si>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</si>
  <si>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</si>
  <si>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</si>
  <si>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</si>
  <si>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</si>
  <si>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2680</t>
  </si>
  <si>
    <t>Rekompensaty utraconych dochodów w podatkach i opłatach lokalnych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</si>
  <si>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</si>
  <si>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</si>
  <si>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</si>
  <si>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</si>
  <si>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</si>
  <si>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</si>
  <si>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</si>
  <si>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</si>
  <si>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</si>
  <si>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</si>
  <si>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</si>
  <si>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</si>
  <si>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</si>
  <si>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</si>
  <si>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</si>
  <si>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</si>
  <si>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</si>
  <si>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</si>
  <si>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</si>
  <si>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</si>
  <si>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</si>
  <si>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</si>
  <si>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</si>
  <si>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</si>
  <si>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</si>
  <si>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</si>
  <si>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</si>
  <si>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</si>
  <si>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</si>
  <si>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</si>
  <si>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</si>
  <si>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</si>
  <si>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2708</t>
  </si>
  <si>
    <t>Środki na dofinansowanie własnych zadań bieżących gmin (związków gmin), powiatów (związków powiatów), samorządów województw, pozyskane z innych źródeł</t>
  </si>
  <si>
    <t>80110</t>
  </si>
  <si>
    <t>Gimnazja</t>
  </si>
  <si>
    <t>2705</t>
  </si>
  <si>
    <t>852</t>
  </si>
  <si>
    <t>Pomoc społeczna</t>
  </si>
  <si>
    <t>85212</t>
  </si>
  <si>
    <t>Świadczenia rodzinne, świadczenie z funduszu alimentacyjnego oraz składki na ubezpieczenia emerytalne i rentowe z ubezpieczenia społecznego</t>
  </si>
  <si>
    <t>0980</t>
  </si>
  <si>
    <t>Wpływy z tytułu zwrotów wypłaconych świadczeń z funduszu alimentacyjnego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</si>
  <si>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</si>
  <si>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</si>
  <si>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2030</t>
  </si>
  <si>
    <t>Dotacje celowe otrzymane z budżetu państwa na realizację własnych zadań bieżących gmin (związków gmin)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</si>
  <si>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</si>
  <si>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</si>
  <si>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</si>
  <si>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</si>
  <si>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</si>
  <si>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</si>
  <si>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</si>
  <si>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</si>
  <si>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900</t>
  </si>
  <si>
    <t>Gospodarka komunalna i ohcrona środowiska</t>
  </si>
  <si>
    <t>90019</t>
  </si>
  <si>
    <t>Wpływy i wydatki związane z gromadzeniem środków z opłat i kar za korzystanie ze środowiska</t>
  </si>
  <si>
    <t>0690</t>
  </si>
  <si>
    <t>Wpływy z różnych opłat</t>
  </si>
  <si>
    <t>0970</t>
  </si>
  <si>
    <t>Wpływy z różnych dochodów</t>
  </si>
  <si>
    <t>921</t>
  </si>
  <si>
    <t>Kultura i ochrona dziedzictwa narodowego</t>
  </si>
  <si>
    <t>92109</t>
  </si>
  <si>
    <t>Domy i ośrodki kultury, świetlice i kluby</t>
  </si>
  <si>
    <t>92113</t>
  </si>
  <si>
    <t>Centra kultury i sztuki</t>
  </si>
  <si>
    <t>926</t>
  </si>
  <si>
    <t>Kultura fizyczna i sport</t>
  </si>
  <si>
    <t>92601</t>
  </si>
  <si>
    <t>Obiekty sportowe</t>
  </si>
  <si>
    <t>6330</t>
  </si>
  <si>
    <t>Dotacje celowe otrzymane z budżetu państwa na realizację inwestycji i zakupów inwestycyjnych własnych gmin (związków gmin)</t>
  </si>
  <si>
    <t>6629</t>
  </si>
  <si>
    <t>Dotacje celowe otrzymane z powiatu na inwestycje i zakupy inwestycyjne realizowane na podstawie porozumień (umów) między jednostkami samorządu terytorialnego</t>
  </si>
  <si>
    <t>Dochody ogółem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</si>
</sst>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9" fillId="0" borderId="0" xfId="0" applyFont="1" applyBorder="1" applyAlignment="1">
      <alignment wrapText="1"/>
    </xf>
    <xf numFmtId="164" fontId="20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center"/>
    </xf>
    <xf numFmtId="164" fontId="21" fillId="20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4" fontId="22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 wrapText="1"/>
    </xf>
    <xf numFmtId="164" fontId="22" fillId="0" borderId="0" xfId="0" applyFont="1" applyAlignment="1">
      <alignment horizontal="center" vertical="center"/>
    </xf>
    <xf numFmtId="165" fontId="23" fillId="0" borderId="10" xfId="0" applyNumberFormat="1" applyFont="1" applyBorder="1" applyAlignment="1">
      <alignment horizontal="center"/>
    </xf>
    <xf numFmtId="165" fontId="23" fillId="0" borderId="10" xfId="0" applyNumberFormat="1" applyFont="1" applyBorder="1" applyAlignment="1">
      <alignment horizontal="center" vertical="center"/>
    </xf>
    <xf numFmtId="164" fontId="23" fillId="0" borderId="10" xfId="0" applyFont="1" applyBorder="1" applyAlignment="1">
      <alignment horizontal="center" wrapText="1"/>
    </xf>
    <xf numFmtId="166" fontId="23" fillId="0" borderId="10" xfId="0" applyNumberFormat="1" applyFont="1" applyBorder="1" applyAlignment="1">
      <alignment horizontal="right" vertical="center"/>
    </xf>
    <xf numFmtId="164" fontId="24" fillId="0" borderId="0" xfId="0" applyFont="1" applyAlignment="1">
      <alignment/>
    </xf>
    <xf numFmtId="164" fontId="21" fillId="0" borderId="10" xfId="0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/>
    </xf>
    <xf numFmtId="164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right" vertical="center"/>
    </xf>
    <xf numFmtId="166" fontId="21" fillId="0" borderId="10" xfId="0" applyNumberFormat="1" applyFont="1" applyBorder="1" applyAlignment="1">
      <alignment vertical="center"/>
    </xf>
    <xf numFmtId="164" fontId="21" fillId="0" borderId="0" xfId="0" applyFont="1" applyAlignment="1">
      <alignment/>
    </xf>
    <xf numFmtId="164" fontId="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 wrapText="1"/>
    </xf>
    <xf numFmtId="166" fontId="0" fillId="0" borderId="10" xfId="0" applyNumberFormat="1" applyFont="1" applyBorder="1" applyAlignment="1">
      <alignment horizontal="right" vertical="center"/>
    </xf>
    <xf numFmtId="166" fontId="0" fillId="0" borderId="10" xfId="0" applyNumberFormat="1" applyBorder="1" applyAlignment="1">
      <alignment vertical="center"/>
    </xf>
    <xf numFmtId="166" fontId="23" fillId="0" borderId="10" xfId="0" applyNumberFormat="1" applyFont="1" applyBorder="1" applyAlignment="1">
      <alignment vertical="center"/>
    </xf>
    <xf numFmtId="165" fontId="21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64" fontId="0" fillId="0" borderId="10" xfId="0" applyFont="1" applyBorder="1" applyAlignment="1">
      <alignment horizontal="left" wrapText="1"/>
    </xf>
    <xf numFmtId="164" fontId="21" fillId="0" borderId="10" xfId="0" applyFont="1" applyBorder="1" applyAlignment="1">
      <alignment horizontal="left" wrapText="1"/>
    </xf>
    <xf numFmtId="164" fontId="21" fillId="0" borderId="10" xfId="0" applyFont="1" applyBorder="1" applyAlignment="1">
      <alignment horizontal="center" wrapText="1"/>
    </xf>
    <xf numFmtId="164" fontId="23" fillId="0" borderId="10" xfId="0" applyFont="1" applyBorder="1" applyAlignment="1">
      <alignment wrapText="1"/>
    </xf>
    <xf numFmtId="164" fontId="23" fillId="0" borderId="0" xfId="0" applyFont="1" applyAlignment="1">
      <alignment/>
    </xf>
    <xf numFmtId="166" fontId="0" fillId="0" borderId="10" xfId="0" applyNumberFormat="1" applyBorder="1" applyAlignment="1">
      <alignment/>
    </xf>
    <xf numFmtId="164" fontId="23" fillId="0" borderId="10" xfId="0" applyFont="1" applyBorder="1" applyAlignment="1">
      <alignment horizontal="left" wrapText="1"/>
    </xf>
    <xf numFmtId="166" fontId="23" fillId="0" borderId="10" xfId="0" applyNumberFormat="1" applyFont="1" applyBorder="1" applyAlignment="1">
      <alignment/>
    </xf>
    <xf numFmtId="166" fontId="21" fillId="0" borderId="1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view="pageBreakPreview" zoomScaleSheetLayoutView="100" workbookViewId="0" topLeftCell="A1">
      <selection activeCell="A5" sqref="A5"/>
    </sheetView>
  </sheetViews>
  <sheetFormatPr defaultColWidth="9.00390625" defaultRowHeight="12.75"/>
  <cols>
    <col min="1" max="1" width="6.875" style="0" customWidth="1"/>
    <col min="2" max="2" width="8.875" style="0" customWidth="1"/>
    <col min="3" max="3" width="6.00390625" style="0" customWidth="1"/>
    <col min="4" max="4" width="44.875" style="0" customWidth="1"/>
    <col min="5" max="5" width="12.375" style="0" customWidth="1"/>
    <col min="6" max="6" width="15.375" style="1" customWidth="1"/>
    <col min="7" max="7" width="10.125" style="0" customWidth="1"/>
  </cols>
  <sheetData>
    <row r="1" spans="6:7" ht="10.5" customHeight="1">
      <c r="F1" s="2" t="s">
        <v>0</v>
      </c>
      <c r="G1" s="2"/>
    </row>
    <row r="2" spans="6:7" ht="10.5" customHeight="1">
      <c r="F2" s="2" t="s">
        <v>1</v>
      </c>
      <c r="G2" s="2"/>
    </row>
    <row r="3" spans="6:7" ht="11.25" customHeight="1">
      <c r="F3" s="2" t="s">
        <v>2</v>
      </c>
      <c r="G3" s="2"/>
    </row>
    <row r="4" spans="6:7" ht="9.75" customHeight="1">
      <c r="F4" s="2" t="s">
        <v>3</v>
      </c>
      <c r="G4" s="2"/>
    </row>
    <row r="5" spans="1:6" ht="66" customHeight="1">
      <c r="A5" s="3" t="s">
        <v>4</v>
      </c>
      <c r="B5" s="3"/>
      <c r="C5" s="3"/>
      <c r="D5" s="3"/>
      <c r="E5" s="3"/>
      <c r="F5" s="3"/>
    </row>
    <row r="6" spans="2:4" ht="12.75" customHeight="1">
      <c r="B6" s="4"/>
      <c r="C6" s="4"/>
      <c r="D6" s="4"/>
    </row>
    <row r="7" ht="12.75" hidden="1"/>
    <row r="8" spans="1:7" s="6" customFormat="1" ht="24.75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</row>
    <row r="9" spans="1:7" s="9" customFormat="1" ht="7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8">
        <v>6</v>
      </c>
      <c r="G9" s="8">
        <v>7</v>
      </c>
    </row>
    <row r="10" spans="1:7" s="14" customFormat="1" ht="12.75">
      <c r="A10" s="10" t="s">
        <v>12</v>
      </c>
      <c r="B10" s="11"/>
      <c r="C10" s="11"/>
      <c r="D10" s="12" t="s">
        <v>13</v>
      </c>
      <c r="E10" s="13">
        <f>E11</f>
        <v>0</v>
      </c>
      <c r="F10" s="13">
        <f>F11</f>
        <v>6244521</v>
      </c>
      <c r="G10" s="13">
        <f>E10+F10</f>
        <v>6244521</v>
      </c>
    </row>
    <row r="11" spans="1:7" s="20" customFormat="1" ht="12.75">
      <c r="A11" s="15"/>
      <c r="B11" s="16" t="s">
        <v>14</v>
      </c>
      <c r="C11" s="16"/>
      <c r="D11" s="17" t="s">
        <v>15</v>
      </c>
      <c r="E11" s="18">
        <f>SUM(E12:E12)</f>
        <v>0</v>
      </c>
      <c r="F11" s="18">
        <f>SUM(F12:F12)</f>
        <v>6244521</v>
      </c>
      <c r="G11" s="19">
        <f>E11+F11</f>
        <v>6244521</v>
      </c>
    </row>
    <row r="12" spans="1:7" ht="40.5" customHeight="1">
      <c r="A12" s="21"/>
      <c r="B12" s="22"/>
      <c r="C12" s="22" t="s">
        <v>16</v>
      </c>
      <c r="D12" s="23" t="s">
        <v>17</v>
      </c>
      <c r="E12" s="24"/>
      <c r="F12" s="24">
        <v>6244521</v>
      </c>
      <c r="G12" s="25">
        <f>E12+F12</f>
        <v>6244521</v>
      </c>
    </row>
    <row r="13" spans="1:7" s="14" customFormat="1" ht="15" customHeight="1">
      <c r="A13" s="10" t="s">
        <v>18</v>
      </c>
      <c r="B13" s="11"/>
      <c r="C13" s="11"/>
      <c r="D13" s="12" t="s">
        <v>19</v>
      </c>
      <c r="E13" s="26">
        <f>E14</f>
        <v>820</v>
      </c>
      <c r="F13" s="26">
        <f>F14</f>
        <v>0</v>
      </c>
      <c r="G13" s="26">
        <f>E13+F13</f>
        <v>820</v>
      </c>
    </row>
    <row r="14" spans="1:7" s="20" customFormat="1" ht="15.75" customHeight="1">
      <c r="A14" s="27"/>
      <c r="B14" s="16" t="s">
        <v>20</v>
      </c>
      <c r="C14" s="16"/>
      <c r="D14" s="17" t="s">
        <v>21</v>
      </c>
      <c r="E14" s="19">
        <f>E15</f>
        <v>820</v>
      </c>
      <c r="F14" s="19">
        <f>F15</f>
        <v>0</v>
      </c>
      <c r="G14" s="19">
        <f>E14+F14</f>
        <v>820</v>
      </c>
    </row>
    <row r="15" spans="1:7" ht="36.75">
      <c r="A15" s="28"/>
      <c r="B15" s="29"/>
      <c r="C15" s="29" t="s">
        <v>22</v>
      </c>
      <c r="D15" s="23" t="s">
        <v>23</v>
      </c>
      <c r="E15" s="25">
        <v>820</v>
      </c>
      <c r="F15" s="25"/>
      <c r="G15" s="25">
        <f>E15+F15</f>
        <v>820</v>
      </c>
    </row>
    <row r="16" spans="1:7" s="14" customFormat="1" ht="12.75">
      <c r="A16" s="10" t="s">
        <v>24</v>
      </c>
      <c r="B16" s="11"/>
      <c r="C16" s="11"/>
      <c r="D16" s="12" t="s">
        <v>25</v>
      </c>
      <c r="E16" s="26">
        <f>E17</f>
        <v>31306</v>
      </c>
      <c r="F16" s="26">
        <f>F17</f>
        <v>62000</v>
      </c>
      <c r="G16" s="26">
        <f>E16+F16</f>
        <v>93306</v>
      </c>
    </row>
    <row r="17" spans="1:7" s="20" customFormat="1" ht="12.75">
      <c r="A17" s="27"/>
      <c r="B17" s="16" t="s">
        <v>26</v>
      </c>
      <c r="C17" s="16"/>
      <c r="D17" s="17" t="s">
        <v>27</v>
      </c>
      <c r="E17" s="19">
        <f>SUM(E18:E21)</f>
        <v>31306</v>
      </c>
      <c r="F17" s="19">
        <f>SUM(F18:F21)</f>
        <v>62000</v>
      </c>
      <c r="G17" s="19">
        <f>E17+F17</f>
        <v>93306</v>
      </c>
    </row>
    <row r="18" spans="1:7" ht="29.25" customHeight="1">
      <c r="A18" s="28"/>
      <c r="B18" s="29"/>
      <c r="C18" s="29" t="s">
        <v>28</v>
      </c>
      <c r="D18" s="23" t="s">
        <v>29</v>
      </c>
      <c r="E18" s="25">
        <v>22400</v>
      </c>
      <c r="F18" s="25"/>
      <c r="G18" s="25">
        <f>E18+F18</f>
        <v>22400</v>
      </c>
    </row>
    <row r="19" spans="1:7" ht="60.75">
      <c r="A19" s="28"/>
      <c r="B19" s="29"/>
      <c r="C19" s="29" t="s">
        <v>30</v>
      </c>
      <c r="D19" s="23" t="s">
        <v>31</v>
      </c>
      <c r="E19" s="25">
        <v>8906</v>
      </c>
      <c r="F19" s="25"/>
      <c r="G19" s="25">
        <f>E19+F19</f>
        <v>8906</v>
      </c>
    </row>
    <row r="20" spans="1:7" ht="36.75">
      <c r="A20" s="28"/>
      <c r="B20" s="29"/>
      <c r="C20" s="29" t="s">
        <v>32</v>
      </c>
      <c r="D20" s="23" t="s">
        <v>33</v>
      </c>
      <c r="E20" s="25"/>
      <c r="F20" s="25">
        <v>2000</v>
      </c>
      <c r="G20" s="25">
        <f>E20+F20</f>
        <v>2000</v>
      </c>
    </row>
    <row r="21" spans="1:7" ht="27" customHeight="1">
      <c r="A21" s="28"/>
      <c r="B21" s="29"/>
      <c r="C21" s="29" t="s">
        <v>34</v>
      </c>
      <c r="D21" s="30" t="s">
        <v>35</v>
      </c>
      <c r="E21" s="25"/>
      <c r="F21" s="25">
        <v>60000</v>
      </c>
      <c r="G21" s="25">
        <f>E21+F21</f>
        <v>60000</v>
      </c>
    </row>
    <row r="22" spans="1:7" s="14" customFormat="1" ht="12.75">
      <c r="A22" s="10" t="s">
        <v>36</v>
      </c>
      <c r="B22" s="11"/>
      <c r="C22" s="11"/>
      <c r="D22" s="12" t="s">
        <v>37</v>
      </c>
      <c r="E22" s="26">
        <f>E23</f>
        <v>3500</v>
      </c>
      <c r="F22" s="26">
        <f>F23</f>
        <v>0</v>
      </c>
      <c r="G22" s="26">
        <f>E22+F22</f>
        <v>3500</v>
      </c>
    </row>
    <row r="23" spans="1:7" s="20" customFormat="1" ht="12.75">
      <c r="A23" s="27"/>
      <c r="B23" s="16" t="s">
        <v>38</v>
      </c>
      <c r="C23" s="16"/>
      <c r="D23" s="31" t="s">
        <v>39</v>
      </c>
      <c r="E23" s="19">
        <f>E24</f>
        <v>3500</v>
      </c>
      <c r="F23" s="19">
        <f>F24</f>
        <v>0</v>
      </c>
      <c r="G23" s="19">
        <f>E23+F23</f>
        <v>3500</v>
      </c>
    </row>
    <row r="24" spans="1:7" ht="48.75">
      <c r="A24" s="28"/>
      <c r="B24" s="29"/>
      <c r="C24" s="29" t="s">
        <v>40</v>
      </c>
      <c r="D24" s="23" t="s">
        <v>41</v>
      </c>
      <c r="E24" s="25">
        <v>3500</v>
      </c>
      <c r="F24" s="25"/>
      <c r="G24" s="25">
        <f>E24+F24</f>
        <v>3500</v>
      </c>
    </row>
    <row r="25" spans="1:7" s="14" customFormat="1" ht="12.75">
      <c r="A25" s="10" t="s">
        <v>42</v>
      </c>
      <c r="B25" s="11"/>
      <c r="C25" s="11"/>
      <c r="D25" s="12" t="s">
        <v>43</v>
      </c>
      <c r="E25" s="26">
        <f>E26+E29</f>
        <v>70010</v>
      </c>
      <c r="F25" s="26">
        <f>F26+F29</f>
        <v>40700</v>
      </c>
      <c r="G25" s="26">
        <f>E25+F25</f>
        <v>110710</v>
      </c>
    </row>
    <row r="26" spans="1:7" s="20" customFormat="1" ht="12.75">
      <c r="A26" s="27"/>
      <c r="B26" s="16" t="s">
        <v>44</v>
      </c>
      <c r="C26" s="16"/>
      <c r="D26" s="31" t="s">
        <v>45</v>
      </c>
      <c r="E26" s="19">
        <f>E27+E28</f>
        <v>69010</v>
      </c>
      <c r="F26" s="19">
        <f>F27+F28</f>
        <v>0</v>
      </c>
      <c r="G26" s="19">
        <f>E26+F26</f>
        <v>69010</v>
      </c>
    </row>
    <row r="27" spans="1:7" ht="48.75">
      <c r="A27" s="28"/>
      <c r="B27" s="29"/>
      <c r="C27" s="29" t="s">
        <v>46</v>
      </c>
      <c r="D27" s="23" t="s">
        <v>47</v>
      </c>
      <c r="E27" s="25">
        <v>68360</v>
      </c>
      <c r="F27" s="25"/>
      <c r="G27" s="25">
        <f>E27+F27</f>
        <v>68360</v>
      </c>
    </row>
    <row r="28" spans="1:7" ht="39.75" customHeight="1">
      <c r="A28" s="28"/>
      <c r="B28" s="29"/>
      <c r="C28" s="29" t="s">
        <v>48</v>
      </c>
      <c r="D28" s="23" t="s">
        <v>49</v>
      </c>
      <c r="E28" s="25">
        <v>650</v>
      </c>
      <c r="F28" s="25"/>
      <c r="G28" s="25">
        <f>E28+F28</f>
        <v>650</v>
      </c>
    </row>
    <row r="29" spans="1:7" s="20" customFormat="1" ht="12.75">
      <c r="A29" s="27"/>
      <c r="B29" s="16" t="s">
        <v>50</v>
      </c>
      <c r="C29" s="16"/>
      <c r="D29" s="17" t="s">
        <v>51</v>
      </c>
      <c r="E29" s="19">
        <f>E30+E31</f>
        <v>1000</v>
      </c>
      <c r="F29" s="19">
        <f>F30+F31</f>
        <v>40700</v>
      </c>
      <c r="G29" s="19">
        <f>E29+F29</f>
        <v>41700</v>
      </c>
    </row>
    <row r="30" spans="1:7" ht="12.75">
      <c r="A30" s="28"/>
      <c r="B30" s="29"/>
      <c r="C30" s="29" t="s">
        <v>52</v>
      </c>
      <c r="D30" s="23" t="s">
        <v>53</v>
      </c>
      <c r="E30" s="25">
        <v>1000</v>
      </c>
      <c r="F30" s="25"/>
      <c r="G30" s="25">
        <f>E30+F30</f>
        <v>1000</v>
      </c>
    </row>
    <row r="31" spans="1:7" ht="41.25" customHeight="1">
      <c r="A31" s="28"/>
      <c r="B31" s="29"/>
      <c r="C31" s="22" t="s">
        <v>16</v>
      </c>
      <c r="D31" s="23" t="s">
        <v>17</v>
      </c>
      <c r="E31" s="25"/>
      <c r="F31" s="25">
        <v>40700</v>
      </c>
      <c r="G31" s="25">
        <f>E31+F31</f>
        <v>40700</v>
      </c>
    </row>
    <row r="32" spans="1:7" s="14" customFormat="1" ht="27.75" customHeight="1">
      <c r="A32" s="10" t="s">
        <v>54</v>
      </c>
      <c r="B32" s="11"/>
      <c r="C32" s="11"/>
      <c r="D32" s="12" t="s">
        <v>55</v>
      </c>
      <c r="E32" s="26">
        <f>E33</f>
        <v>1674</v>
      </c>
      <c r="F32" s="26">
        <f>F33</f>
        <v>0</v>
      </c>
      <c r="G32" s="26">
        <f>E32+F32</f>
        <v>1674</v>
      </c>
    </row>
    <row r="33" spans="1:7" s="20" customFormat="1" ht="26.25" customHeight="1">
      <c r="A33" s="27"/>
      <c r="B33" s="16" t="s">
        <v>56</v>
      </c>
      <c r="C33" s="16"/>
      <c r="D33" s="17" t="s">
        <v>57</v>
      </c>
      <c r="E33" s="19">
        <f>E34</f>
        <v>1674</v>
      </c>
      <c r="F33" s="19">
        <f>F34</f>
        <v>0</v>
      </c>
      <c r="G33" s="19">
        <f>E33+F33</f>
        <v>1674</v>
      </c>
    </row>
    <row r="34" spans="1:7" ht="48.75">
      <c r="A34" s="28"/>
      <c r="B34" s="29"/>
      <c r="C34" s="29" t="s">
        <v>46</v>
      </c>
      <c r="D34" s="23" t="s">
        <v>47</v>
      </c>
      <c r="E34" s="25">
        <v>1674</v>
      </c>
      <c r="F34" s="25"/>
      <c r="G34" s="25">
        <f>E34+F34</f>
        <v>1674</v>
      </c>
    </row>
    <row r="35" spans="1:7" s="14" customFormat="1" ht="48.75">
      <c r="A35" s="10" t="s">
        <v>58</v>
      </c>
      <c r="B35" s="11"/>
      <c r="C35" s="11"/>
      <c r="D35" s="12" t="s">
        <v>59</v>
      </c>
      <c r="E35" s="26">
        <f>E36+E38+E46+E56+E59</f>
        <v>3859196</v>
      </c>
      <c r="F35" s="26">
        <f>F36+F38+F46+F56+F59</f>
        <v>0</v>
      </c>
      <c r="G35" s="26">
        <f>E35+F35</f>
        <v>3859196</v>
      </c>
    </row>
    <row r="36" spans="1:7" s="20" customFormat="1" ht="24.75">
      <c r="A36" s="27"/>
      <c r="B36" s="16" t="s">
        <v>60</v>
      </c>
      <c r="C36" s="16"/>
      <c r="D36" s="17" t="s">
        <v>61</v>
      </c>
      <c r="E36" s="19">
        <f>E37</f>
        <v>4000</v>
      </c>
      <c r="F36" s="19">
        <f>F37</f>
        <v>0</v>
      </c>
      <c r="G36" s="19">
        <f>E36+F36</f>
        <v>4000</v>
      </c>
    </row>
    <row r="37" spans="1:7" ht="27.75" customHeight="1">
      <c r="A37" s="28"/>
      <c r="B37" s="29"/>
      <c r="C37" s="29" t="s">
        <v>62</v>
      </c>
      <c r="D37" s="30" t="s">
        <v>63</v>
      </c>
      <c r="E37" s="25">
        <v>4000</v>
      </c>
      <c r="F37" s="25"/>
      <c r="G37" s="25">
        <f>E37+F37</f>
        <v>4000</v>
      </c>
    </row>
    <row r="38" spans="1:7" s="20" customFormat="1" ht="51.75" customHeight="1">
      <c r="A38" s="27"/>
      <c r="B38" s="16" t="s">
        <v>64</v>
      </c>
      <c r="C38" s="16"/>
      <c r="D38" s="17" t="s">
        <v>65</v>
      </c>
      <c r="E38" s="19">
        <f>SUM(E39:E45)</f>
        <v>682165</v>
      </c>
      <c r="F38" s="19">
        <f>SUM(F39:F45)</f>
        <v>0</v>
      </c>
      <c r="G38" s="19">
        <f>E38+F38</f>
        <v>682165</v>
      </c>
    </row>
    <row r="39" spans="1:7" ht="12.75">
      <c r="A39" s="28"/>
      <c r="B39" s="29"/>
      <c r="C39" s="29" t="s">
        <v>66</v>
      </c>
      <c r="D39" s="23" t="s">
        <v>67</v>
      </c>
      <c r="E39" s="25">
        <v>560000</v>
      </c>
      <c r="F39" s="25"/>
      <c r="G39" s="25">
        <f>E39+F39</f>
        <v>560000</v>
      </c>
    </row>
    <row r="40" spans="1:7" ht="12.75">
      <c r="A40" s="28"/>
      <c r="B40" s="29"/>
      <c r="C40" s="29" t="s">
        <v>68</v>
      </c>
      <c r="D40" s="23" t="s">
        <v>69</v>
      </c>
      <c r="E40" s="25">
        <v>2000</v>
      </c>
      <c r="F40" s="25"/>
      <c r="G40" s="25">
        <f>E40+F40</f>
        <v>2000</v>
      </c>
    </row>
    <row r="41" spans="1:7" ht="12.75">
      <c r="A41" s="28"/>
      <c r="B41" s="29"/>
      <c r="C41" s="29" t="s">
        <v>70</v>
      </c>
      <c r="D41" s="23" t="s">
        <v>71</v>
      </c>
      <c r="E41" s="25">
        <v>32000</v>
      </c>
      <c r="F41" s="25"/>
      <c r="G41" s="25">
        <f>E41+F41</f>
        <v>32000</v>
      </c>
    </row>
    <row r="42" spans="1:7" ht="12.75">
      <c r="A42" s="28"/>
      <c r="B42" s="29"/>
      <c r="C42" s="29" t="s">
        <v>72</v>
      </c>
      <c r="D42" s="23" t="s">
        <v>73</v>
      </c>
      <c r="E42" s="25">
        <v>9000</v>
      </c>
      <c r="F42" s="25"/>
      <c r="G42" s="25">
        <f>E42+F42</f>
        <v>9000</v>
      </c>
    </row>
    <row r="43" spans="1:7" ht="12.75">
      <c r="A43" s="28"/>
      <c r="B43" s="29"/>
      <c r="C43" s="29" t="s">
        <v>74</v>
      </c>
      <c r="D43" s="23" t="s">
        <v>75</v>
      </c>
      <c r="E43" s="25">
        <v>1000</v>
      </c>
      <c r="F43" s="25"/>
      <c r="G43" s="25">
        <f>E43+F43</f>
        <v>1000</v>
      </c>
    </row>
    <row r="44" spans="1:7" ht="24.75">
      <c r="A44" s="28"/>
      <c r="B44" s="29"/>
      <c r="C44" s="29" t="s">
        <v>76</v>
      </c>
      <c r="D44" s="30" t="s">
        <v>77</v>
      </c>
      <c r="E44" s="25">
        <v>1000</v>
      </c>
      <c r="F44" s="25"/>
      <c r="G44" s="25">
        <f>E44+F44</f>
        <v>1000</v>
      </c>
    </row>
    <row r="45" spans="1:7" ht="24.75">
      <c r="A45" s="28"/>
      <c r="B45" s="29"/>
      <c r="C45" s="29" t="s">
        <v>78</v>
      </c>
      <c r="D45" s="23" t="s">
        <v>79</v>
      </c>
      <c r="E45" s="25">
        <v>77165</v>
      </c>
      <c r="F45" s="25"/>
      <c r="G45" s="25">
        <f>E45+F45</f>
        <v>77165</v>
      </c>
    </row>
    <row r="46" spans="1:7" ht="48.75">
      <c r="A46" s="27"/>
      <c r="B46" s="16" t="s">
        <v>80</v>
      </c>
      <c r="C46" s="16"/>
      <c r="D46" s="32" t="s">
        <v>81</v>
      </c>
      <c r="E46" s="19">
        <f>E47+E48+E49+E50+E51+E52+E53+E54+E55</f>
        <v>660200</v>
      </c>
      <c r="F46" s="19">
        <f>F47+F48+F49+F50+F51+F52+F53+F54+F55</f>
        <v>0</v>
      </c>
      <c r="G46" s="19">
        <f>E46+F46</f>
        <v>660200</v>
      </c>
    </row>
    <row r="47" spans="1:7" ht="12.75">
      <c r="A47" s="28"/>
      <c r="B47" s="29"/>
      <c r="C47" s="29" t="s">
        <v>66</v>
      </c>
      <c r="D47" s="23" t="s">
        <v>67</v>
      </c>
      <c r="E47" s="25">
        <v>164200</v>
      </c>
      <c r="F47" s="25"/>
      <c r="G47" s="25">
        <f>E47+F47</f>
        <v>164200</v>
      </c>
    </row>
    <row r="48" spans="1:7" ht="12.75">
      <c r="A48" s="28"/>
      <c r="B48" s="29"/>
      <c r="C48" s="29" t="s">
        <v>68</v>
      </c>
      <c r="D48" s="23" t="s">
        <v>69</v>
      </c>
      <c r="E48" s="25">
        <v>315000</v>
      </c>
      <c r="F48" s="25"/>
      <c r="G48" s="25">
        <f>E48+F48</f>
        <v>315000</v>
      </c>
    </row>
    <row r="49" spans="1:7" ht="12.75">
      <c r="A49" s="28"/>
      <c r="B49" s="29"/>
      <c r="C49" s="29" t="s">
        <v>70</v>
      </c>
      <c r="D49" s="23" t="s">
        <v>71</v>
      </c>
      <c r="E49" s="25">
        <v>5000</v>
      </c>
      <c r="F49" s="25"/>
      <c r="G49" s="25">
        <f>E49+F49</f>
        <v>5000</v>
      </c>
    </row>
    <row r="50" spans="1:7" ht="12.75">
      <c r="A50" s="28"/>
      <c r="B50" s="29"/>
      <c r="C50" s="29" t="s">
        <v>72</v>
      </c>
      <c r="D50" s="23" t="s">
        <v>73</v>
      </c>
      <c r="E50" s="25">
        <v>70000</v>
      </c>
      <c r="F50" s="25"/>
      <c r="G50" s="25">
        <f>E50+F50</f>
        <v>70000</v>
      </c>
    </row>
    <row r="51" spans="1:7" ht="12.75">
      <c r="A51" s="28"/>
      <c r="B51" s="29"/>
      <c r="C51" s="29" t="s">
        <v>82</v>
      </c>
      <c r="D51" s="23" t="s">
        <v>83</v>
      </c>
      <c r="E51" s="25">
        <v>5000</v>
      </c>
      <c r="F51" s="25"/>
      <c r="G51" s="25">
        <f>E51+F51</f>
        <v>5000</v>
      </c>
    </row>
    <row r="52" spans="1:7" ht="12.75">
      <c r="A52" s="28"/>
      <c r="B52" s="29"/>
      <c r="C52" s="29" t="s">
        <v>84</v>
      </c>
      <c r="D52" s="23" t="s">
        <v>85</v>
      </c>
      <c r="E52" s="25">
        <v>40000</v>
      </c>
      <c r="F52" s="25"/>
      <c r="G52" s="25">
        <f>E52+F52</f>
        <v>40000</v>
      </c>
    </row>
    <row r="53" spans="1:7" ht="36.75">
      <c r="A53" s="28"/>
      <c r="B53" s="29"/>
      <c r="C53" s="29" t="s">
        <v>22</v>
      </c>
      <c r="D53" s="23" t="s">
        <v>23</v>
      </c>
      <c r="E53" s="25">
        <v>2000</v>
      </c>
      <c r="F53" s="25"/>
      <c r="G53" s="25">
        <f>E53+F53</f>
        <v>2000</v>
      </c>
    </row>
    <row r="54" spans="1:7" ht="12.75">
      <c r="A54" s="28"/>
      <c r="B54" s="29"/>
      <c r="C54" s="29" t="s">
        <v>74</v>
      </c>
      <c r="D54" s="23" t="s">
        <v>75</v>
      </c>
      <c r="E54" s="25">
        <v>58000</v>
      </c>
      <c r="F54" s="25"/>
      <c r="G54" s="25">
        <f>E54+F54</f>
        <v>58000</v>
      </c>
    </row>
    <row r="55" spans="1:7" ht="24.75">
      <c r="A55" s="28"/>
      <c r="B55" s="29"/>
      <c r="C55" s="29" t="s">
        <v>76</v>
      </c>
      <c r="D55" s="30" t="s">
        <v>77</v>
      </c>
      <c r="E55" s="25">
        <v>1000</v>
      </c>
      <c r="F55" s="25"/>
      <c r="G55" s="25">
        <f>E55+F55</f>
        <v>1000</v>
      </c>
    </row>
    <row r="56" spans="1:7" s="20" customFormat="1" ht="36.75">
      <c r="A56" s="27"/>
      <c r="B56" s="16" t="s">
        <v>86</v>
      </c>
      <c r="C56" s="16"/>
      <c r="D56" s="17" t="s">
        <v>87</v>
      </c>
      <c r="E56" s="19">
        <f>E57+E58</f>
        <v>143000</v>
      </c>
      <c r="F56" s="19">
        <f>F57+F58</f>
        <v>0</v>
      </c>
      <c r="G56" s="19">
        <f>E56+F56</f>
        <v>143000</v>
      </c>
    </row>
    <row r="57" spans="1:7" ht="12.75">
      <c r="A57" s="28"/>
      <c r="B57" s="29"/>
      <c r="C57" s="29" t="s">
        <v>88</v>
      </c>
      <c r="D57" s="23" t="s">
        <v>89</v>
      </c>
      <c r="E57" s="25">
        <v>13000</v>
      </c>
      <c r="F57" s="25"/>
      <c r="G57" s="25">
        <f>E57+F57</f>
        <v>13000</v>
      </c>
    </row>
    <row r="58" spans="1:7" ht="24.75">
      <c r="A58" s="28"/>
      <c r="B58" s="29"/>
      <c r="C58" s="29" t="s">
        <v>90</v>
      </c>
      <c r="D58" s="30" t="s">
        <v>91</v>
      </c>
      <c r="E58" s="25">
        <v>130000</v>
      </c>
      <c r="F58" s="25"/>
      <c r="G58" s="25">
        <f>E58+F58</f>
        <v>130000</v>
      </c>
    </row>
    <row r="59" spans="1:7" s="20" customFormat="1" ht="24.75">
      <c r="A59" s="27"/>
      <c r="B59" s="16" t="s">
        <v>92</v>
      </c>
      <c r="C59" s="16"/>
      <c r="D59" s="17" t="s">
        <v>93</v>
      </c>
      <c r="E59" s="19">
        <f>E60+E61</f>
        <v>2369831</v>
      </c>
      <c r="F59" s="19">
        <f>F60+F61</f>
        <v>0</v>
      </c>
      <c r="G59" s="19">
        <f>E59+F59</f>
        <v>2369831</v>
      </c>
    </row>
    <row r="60" spans="1:7" ht="12.75">
      <c r="A60" s="28"/>
      <c r="B60" s="29"/>
      <c r="C60" s="29" t="s">
        <v>94</v>
      </c>
      <c r="D60" s="23" t="s">
        <v>95</v>
      </c>
      <c r="E60" s="25">
        <v>2359831</v>
      </c>
      <c r="F60" s="25"/>
      <c r="G60" s="25">
        <f>E60+F60</f>
        <v>2359831</v>
      </c>
    </row>
    <row r="61" spans="1:7" ht="12.75">
      <c r="A61" s="28"/>
      <c r="B61" s="29"/>
      <c r="C61" s="29" t="s">
        <v>96</v>
      </c>
      <c r="D61" s="30" t="s">
        <v>97</v>
      </c>
      <c r="E61" s="25">
        <v>10000</v>
      </c>
      <c r="F61" s="25"/>
      <c r="G61" s="25">
        <f>E61+F61</f>
        <v>10000</v>
      </c>
    </row>
    <row r="62" spans="1:7" s="14" customFormat="1" ht="12.75">
      <c r="A62" s="10" t="s">
        <v>98</v>
      </c>
      <c r="B62" s="11"/>
      <c r="C62" s="11"/>
      <c r="D62" s="12" t="s">
        <v>99</v>
      </c>
      <c r="E62" s="26">
        <f>E63+E65+E67</f>
        <v>13386876</v>
      </c>
      <c r="F62" s="26">
        <f>F63+F65+F67</f>
        <v>0</v>
      </c>
      <c r="G62" s="26">
        <f>E62+F62</f>
        <v>13386876</v>
      </c>
    </row>
    <row r="63" spans="1:7" s="20" customFormat="1" ht="24.75">
      <c r="A63" s="27"/>
      <c r="B63" s="16" t="s">
        <v>100</v>
      </c>
      <c r="C63" s="16"/>
      <c r="D63" s="17" t="s">
        <v>101</v>
      </c>
      <c r="E63" s="19">
        <f>E64</f>
        <v>8078034</v>
      </c>
      <c r="F63" s="19">
        <f>F64</f>
        <v>0</v>
      </c>
      <c r="G63" s="19">
        <f>E63+F63</f>
        <v>8078034</v>
      </c>
    </row>
    <row r="64" spans="1:7" ht="12.75">
      <c r="A64" s="28"/>
      <c r="B64" s="29"/>
      <c r="C64" s="29" t="s">
        <v>102</v>
      </c>
      <c r="D64" s="30" t="s">
        <v>103</v>
      </c>
      <c r="E64" s="25">
        <v>8078034</v>
      </c>
      <c r="F64" s="25"/>
      <c r="G64" s="25">
        <f>E64+F64</f>
        <v>8078034</v>
      </c>
    </row>
    <row r="65" spans="1:7" s="20" customFormat="1" ht="12.75">
      <c r="A65" s="27"/>
      <c r="B65" s="16" t="s">
        <v>104</v>
      </c>
      <c r="C65" s="16"/>
      <c r="D65" s="31" t="s">
        <v>105</v>
      </c>
      <c r="E65" s="19">
        <f>E66</f>
        <v>5005446</v>
      </c>
      <c r="F65" s="19">
        <f>F66</f>
        <v>0</v>
      </c>
      <c r="G65" s="19">
        <f>E65+F65</f>
        <v>5005446</v>
      </c>
    </row>
    <row r="66" spans="1:7" ht="12.75">
      <c r="A66" s="28"/>
      <c r="B66" s="29"/>
      <c r="C66" s="29" t="s">
        <v>102</v>
      </c>
      <c r="D66" s="30" t="s">
        <v>103</v>
      </c>
      <c r="E66" s="25">
        <v>5005446</v>
      </c>
      <c r="F66" s="25"/>
      <c r="G66" s="25">
        <f>E66+F66</f>
        <v>5005446</v>
      </c>
    </row>
    <row r="67" spans="1:7" s="20" customFormat="1" ht="12.75">
      <c r="A67" s="27"/>
      <c r="B67" s="16" t="s">
        <v>106</v>
      </c>
      <c r="C67" s="16"/>
      <c r="D67" s="17" t="s">
        <v>107</v>
      </c>
      <c r="E67" s="19">
        <f>E68</f>
        <v>303396</v>
      </c>
      <c r="F67" s="19">
        <f>F68</f>
        <v>0</v>
      </c>
      <c r="G67" s="19">
        <f>E67+F67</f>
        <v>303396</v>
      </c>
    </row>
    <row r="68" spans="1:7" ht="12.75">
      <c r="A68" s="28"/>
      <c r="B68" s="29"/>
      <c r="C68" s="29" t="s">
        <v>102</v>
      </c>
      <c r="D68" s="30" t="s">
        <v>103</v>
      </c>
      <c r="E68" s="25">
        <v>303396</v>
      </c>
      <c r="F68" s="25"/>
      <c r="G68" s="25">
        <f>E68+F68</f>
        <v>303396</v>
      </c>
    </row>
    <row r="69" spans="1:7" s="14" customFormat="1" ht="12.75">
      <c r="A69" s="10" t="s">
        <v>108</v>
      </c>
      <c r="B69" s="11"/>
      <c r="C69" s="11"/>
      <c r="D69" s="12" t="s">
        <v>109</v>
      </c>
      <c r="E69" s="26">
        <f>E70+E73</f>
        <v>301209</v>
      </c>
      <c r="F69" s="26">
        <f>F70+F73</f>
        <v>0</v>
      </c>
      <c r="G69" s="26">
        <f>E69+F69</f>
        <v>301209</v>
      </c>
    </row>
    <row r="70" spans="1:7" s="20" customFormat="1" ht="12.75">
      <c r="A70" s="27"/>
      <c r="B70" s="16" t="s">
        <v>110</v>
      </c>
      <c r="C70" s="16"/>
      <c r="D70" s="17" t="s">
        <v>111</v>
      </c>
      <c r="E70" s="19">
        <f>SUM(E71:E72)</f>
        <v>296051</v>
      </c>
      <c r="F70" s="19">
        <f>SUM(F71:F71)</f>
        <v>0</v>
      </c>
      <c r="G70" s="19">
        <f>E70+F70</f>
        <v>296051</v>
      </c>
    </row>
    <row r="71" spans="1:7" ht="60.75">
      <c r="A71" s="28"/>
      <c r="B71" s="29"/>
      <c r="C71" s="29" t="s">
        <v>30</v>
      </c>
      <c r="D71" s="23" t="s">
        <v>31</v>
      </c>
      <c r="E71" s="25">
        <v>10909</v>
      </c>
      <c r="F71" s="25"/>
      <c r="G71" s="25">
        <f>E71+F71</f>
        <v>10909</v>
      </c>
    </row>
    <row r="72" spans="1:7" ht="48.75">
      <c r="A72" s="28"/>
      <c r="B72" s="29"/>
      <c r="C72" s="29" t="s">
        <v>112</v>
      </c>
      <c r="D72" s="23" t="s">
        <v>113</v>
      </c>
      <c r="E72" s="25">
        <v>285142</v>
      </c>
      <c r="F72" s="25"/>
      <c r="G72" s="25">
        <f>E72+F72</f>
        <v>285142</v>
      </c>
    </row>
    <row r="73" spans="1:7" s="20" customFormat="1" ht="12.75">
      <c r="A73" s="27"/>
      <c r="B73" s="16" t="s">
        <v>114</v>
      </c>
      <c r="C73" s="16"/>
      <c r="D73" s="17" t="s">
        <v>115</v>
      </c>
      <c r="E73" s="19">
        <f>E74</f>
        <v>5158</v>
      </c>
      <c r="F73" s="19">
        <f>F74</f>
        <v>0</v>
      </c>
      <c r="G73" s="19">
        <f>E73+F73</f>
        <v>5158</v>
      </c>
    </row>
    <row r="74" spans="1:7" ht="48.75">
      <c r="A74" s="28"/>
      <c r="B74" s="29"/>
      <c r="C74" s="29" t="s">
        <v>116</v>
      </c>
      <c r="D74" s="23" t="s">
        <v>113</v>
      </c>
      <c r="E74" s="25">
        <v>5158</v>
      </c>
      <c r="F74" s="25"/>
      <c r="G74" s="25">
        <f>E74+F74</f>
        <v>5158</v>
      </c>
    </row>
    <row r="75" spans="1:7" s="14" customFormat="1" ht="12.75">
      <c r="A75" s="10" t="s">
        <v>117</v>
      </c>
      <c r="B75" s="11"/>
      <c r="C75" s="11"/>
      <c r="D75" s="12" t="s">
        <v>118</v>
      </c>
      <c r="E75" s="26">
        <f>E76+E79+E81+E83+E85+E87</f>
        <v>4342165</v>
      </c>
      <c r="F75" s="26">
        <f>F76+F79+F81+F83+F85+F87</f>
        <v>0</v>
      </c>
      <c r="G75" s="26">
        <f>E75+F75</f>
        <v>4342165</v>
      </c>
    </row>
    <row r="76" spans="1:7" s="20" customFormat="1" ht="45.75" customHeight="1">
      <c r="A76" s="27"/>
      <c r="B76" s="16" t="s">
        <v>119</v>
      </c>
      <c r="C76" s="16"/>
      <c r="D76" s="17" t="s">
        <v>120</v>
      </c>
      <c r="E76" s="19">
        <f>E77+E78</f>
        <v>3796720</v>
      </c>
      <c r="F76" s="19">
        <f>F77+F78</f>
        <v>0</v>
      </c>
      <c r="G76" s="19">
        <f>E76+F76</f>
        <v>3796720</v>
      </c>
    </row>
    <row r="77" spans="1:7" ht="48.75">
      <c r="A77" s="28"/>
      <c r="B77" s="29"/>
      <c r="C77" s="29" t="s">
        <v>46</v>
      </c>
      <c r="D77" s="23" t="s">
        <v>47</v>
      </c>
      <c r="E77" s="25">
        <v>3776720</v>
      </c>
      <c r="F77" s="25"/>
      <c r="G77" s="25">
        <f>E77+F77</f>
        <v>3776720</v>
      </c>
    </row>
    <row r="78" spans="1:7" ht="28.5" customHeight="1">
      <c r="A78" s="28"/>
      <c r="B78" s="29"/>
      <c r="C78" s="29" t="s">
        <v>121</v>
      </c>
      <c r="D78" s="23" t="s">
        <v>122</v>
      </c>
      <c r="E78" s="25">
        <v>20000</v>
      </c>
      <c r="F78" s="25"/>
      <c r="G78" s="25">
        <f>E78+F78</f>
        <v>20000</v>
      </c>
    </row>
    <row r="79" spans="1:7" s="20" customFormat="1" ht="60.75">
      <c r="A79" s="27"/>
      <c r="B79" s="16" t="s">
        <v>123</v>
      </c>
      <c r="C79" s="16"/>
      <c r="D79" s="17" t="s">
        <v>124</v>
      </c>
      <c r="E79" s="19">
        <f>E80</f>
        <v>30429</v>
      </c>
      <c r="F79" s="19">
        <f>F80</f>
        <v>0</v>
      </c>
      <c r="G79" s="19">
        <f>E79+F79</f>
        <v>30429</v>
      </c>
    </row>
    <row r="80" spans="1:7" ht="36.75">
      <c r="A80" s="28"/>
      <c r="B80" s="29"/>
      <c r="C80" s="29" t="s">
        <v>125</v>
      </c>
      <c r="D80" s="30" t="s">
        <v>126</v>
      </c>
      <c r="E80" s="25">
        <v>30429</v>
      </c>
      <c r="F80" s="25"/>
      <c r="G80" s="25">
        <f>E80+F80</f>
        <v>30429</v>
      </c>
    </row>
    <row r="81" spans="1:7" s="20" customFormat="1" ht="25.5" customHeight="1">
      <c r="A81" s="27"/>
      <c r="B81" s="16" t="s">
        <v>127</v>
      </c>
      <c r="C81" s="16"/>
      <c r="D81" s="17" t="s">
        <v>128</v>
      </c>
      <c r="E81" s="19">
        <f>E82</f>
        <v>180074</v>
      </c>
      <c r="F81" s="19">
        <f>F82</f>
        <v>0</v>
      </c>
      <c r="G81" s="19">
        <f>E81+F81</f>
        <v>180074</v>
      </c>
    </row>
    <row r="82" spans="1:7" ht="36.75">
      <c r="A82" s="28"/>
      <c r="B82" s="29"/>
      <c r="C82" s="29" t="s">
        <v>125</v>
      </c>
      <c r="D82" s="30" t="s">
        <v>126</v>
      </c>
      <c r="E82" s="25">
        <v>180074</v>
      </c>
      <c r="F82" s="25"/>
      <c r="G82" s="25">
        <f>E82+F82</f>
        <v>180074</v>
      </c>
    </row>
    <row r="83" spans="1:7" s="20" customFormat="1" ht="12.75">
      <c r="A83" s="27"/>
      <c r="B83" s="16" t="s">
        <v>129</v>
      </c>
      <c r="C83" s="16"/>
      <c r="D83" s="31" t="s">
        <v>130</v>
      </c>
      <c r="E83" s="19">
        <f>E84</f>
        <v>197848</v>
      </c>
      <c r="F83" s="19">
        <f>F84</f>
        <v>0</v>
      </c>
      <c r="G83" s="19">
        <f>E83+F83</f>
        <v>197848</v>
      </c>
    </row>
    <row r="84" spans="1:7" ht="36.75">
      <c r="A84" s="28"/>
      <c r="B84" s="29"/>
      <c r="C84" s="29" t="s">
        <v>125</v>
      </c>
      <c r="D84" s="30" t="s">
        <v>126</v>
      </c>
      <c r="E84" s="25">
        <v>197848</v>
      </c>
      <c r="F84" s="25"/>
      <c r="G84" s="25">
        <f>E84+F84</f>
        <v>197848</v>
      </c>
    </row>
    <row r="85" spans="1:7" s="20" customFormat="1" ht="12.75">
      <c r="A85" s="27"/>
      <c r="B85" s="16" t="s">
        <v>131</v>
      </c>
      <c r="C85" s="16"/>
      <c r="D85" s="17" t="s">
        <v>132</v>
      </c>
      <c r="E85" s="19">
        <f>E86</f>
        <v>112094</v>
      </c>
      <c r="F85" s="19">
        <f>F86</f>
        <v>0</v>
      </c>
      <c r="G85" s="19">
        <f>E85+F85</f>
        <v>112094</v>
      </c>
    </row>
    <row r="86" spans="1:7" ht="36.75">
      <c r="A86" s="28"/>
      <c r="B86" s="29"/>
      <c r="C86" s="29" t="s">
        <v>125</v>
      </c>
      <c r="D86" s="30" t="s">
        <v>126</v>
      </c>
      <c r="E86" s="25">
        <v>112094</v>
      </c>
      <c r="F86" s="25"/>
      <c r="G86" s="25">
        <f>E86+F86</f>
        <v>112094</v>
      </c>
    </row>
    <row r="87" spans="1:7" s="20" customFormat="1" ht="24.75">
      <c r="A87" s="27"/>
      <c r="B87" s="16" t="s">
        <v>133</v>
      </c>
      <c r="C87" s="16"/>
      <c r="D87" s="17" t="s">
        <v>134</v>
      </c>
      <c r="E87" s="19">
        <f>E88</f>
        <v>25000</v>
      </c>
      <c r="F87" s="19">
        <f>F88</f>
        <v>0</v>
      </c>
      <c r="G87" s="19">
        <f>E87+F87</f>
        <v>25000</v>
      </c>
    </row>
    <row r="88" spans="1:7" ht="12.75">
      <c r="A88" s="28"/>
      <c r="B88" s="29"/>
      <c r="C88" s="29" t="s">
        <v>52</v>
      </c>
      <c r="D88" s="23" t="s">
        <v>53</v>
      </c>
      <c r="E88" s="25">
        <v>25000</v>
      </c>
      <c r="F88" s="25"/>
      <c r="G88" s="25">
        <f>E88+F88</f>
        <v>25000</v>
      </c>
    </row>
    <row r="89" spans="1:7" s="34" customFormat="1" ht="12.75">
      <c r="A89" s="10" t="s">
        <v>135</v>
      </c>
      <c r="B89" s="11"/>
      <c r="C89" s="11"/>
      <c r="D89" s="33" t="s">
        <v>136</v>
      </c>
      <c r="E89" s="26">
        <f>E90</f>
        <v>18325</v>
      </c>
      <c r="F89" s="26"/>
      <c r="G89" s="26">
        <f>E89+F89</f>
        <v>18325</v>
      </c>
    </row>
    <row r="90" spans="1:7" s="20" customFormat="1" ht="36.75">
      <c r="A90" s="27"/>
      <c r="B90" s="16" t="s">
        <v>137</v>
      </c>
      <c r="C90" s="16"/>
      <c r="D90" s="17" t="s">
        <v>138</v>
      </c>
      <c r="E90" s="19">
        <f>SUM(E91:E92)</f>
        <v>18325</v>
      </c>
      <c r="F90" s="19"/>
      <c r="G90" s="19">
        <f>E90+F90</f>
        <v>18325</v>
      </c>
    </row>
    <row r="91" spans="1:7" ht="12.75">
      <c r="A91" s="28"/>
      <c r="B91" s="29"/>
      <c r="C91" s="29" t="s">
        <v>139</v>
      </c>
      <c r="D91" s="23" t="s">
        <v>140</v>
      </c>
      <c r="E91" s="25">
        <v>8000</v>
      </c>
      <c r="F91" s="25"/>
      <c r="G91" s="25">
        <f>E91+F91</f>
        <v>8000</v>
      </c>
    </row>
    <row r="92" spans="1:7" ht="12.75">
      <c r="A92" s="28"/>
      <c r="B92" s="29"/>
      <c r="C92" s="29" t="s">
        <v>141</v>
      </c>
      <c r="D92" s="23" t="s">
        <v>142</v>
      </c>
      <c r="E92" s="25">
        <v>10325</v>
      </c>
      <c r="F92" s="25"/>
      <c r="G92" s="25">
        <f>E92+F92</f>
        <v>10325</v>
      </c>
    </row>
    <row r="93" spans="1:7" s="14" customFormat="1" ht="12.75">
      <c r="A93" s="10" t="s">
        <v>143</v>
      </c>
      <c r="B93" s="11"/>
      <c r="C93" s="11"/>
      <c r="D93" s="12" t="s">
        <v>144</v>
      </c>
      <c r="E93" s="26">
        <f>E94+E96</f>
        <v>0</v>
      </c>
      <c r="F93" s="26">
        <f>F94+F96</f>
        <v>2577382</v>
      </c>
      <c r="G93" s="26">
        <f>E93+F93</f>
        <v>2577382</v>
      </c>
    </row>
    <row r="94" spans="1:7" s="20" customFormat="1" ht="12.75">
      <c r="A94" s="27"/>
      <c r="B94" s="16" t="s">
        <v>145</v>
      </c>
      <c r="C94" s="16"/>
      <c r="D94" s="17" t="s">
        <v>146</v>
      </c>
      <c r="E94" s="19">
        <f>E95</f>
        <v>0</v>
      </c>
      <c r="F94" s="19">
        <f>F95</f>
        <v>650000</v>
      </c>
      <c r="G94" s="19">
        <f>E94+F94</f>
        <v>650000</v>
      </c>
    </row>
    <row r="95" spans="1:7" ht="39.75" customHeight="1">
      <c r="A95" s="28"/>
      <c r="B95" s="29"/>
      <c r="C95" s="29" t="s">
        <v>16</v>
      </c>
      <c r="D95" s="23" t="s">
        <v>17</v>
      </c>
      <c r="E95" s="35">
        <v>0</v>
      </c>
      <c r="F95" s="25">
        <v>650000</v>
      </c>
      <c r="G95" s="25">
        <f>E95+F95</f>
        <v>650000</v>
      </c>
    </row>
    <row r="96" spans="1:7" s="20" customFormat="1" ht="12.75">
      <c r="A96" s="27"/>
      <c r="B96" s="16" t="s">
        <v>147</v>
      </c>
      <c r="C96" s="16"/>
      <c r="D96" s="17" t="s">
        <v>148</v>
      </c>
      <c r="E96" s="19">
        <f>E97</f>
        <v>0</v>
      </c>
      <c r="F96" s="19">
        <f>F97</f>
        <v>1927382</v>
      </c>
      <c r="G96" s="19">
        <f>E96+F96</f>
        <v>1927382</v>
      </c>
    </row>
    <row r="97" spans="1:7" ht="40.5" customHeight="1">
      <c r="A97" s="28"/>
      <c r="B97" s="29"/>
      <c r="C97" s="29" t="s">
        <v>16</v>
      </c>
      <c r="D97" s="23" t="s">
        <v>17</v>
      </c>
      <c r="E97" s="35"/>
      <c r="F97" s="25">
        <v>1927382</v>
      </c>
      <c r="G97" s="25">
        <f>E97+F97</f>
        <v>1927382</v>
      </c>
    </row>
    <row r="98" spans="1:7" s="14" customFormat="1" ht="12.75">
      <c r="A98" s="10" t="s">
        <v>149</v>
      </c>
      <c r="B98" s="11"/>
      <c r="C98" s="11"/>
      <c r="D98" s="36" t="s">
        <v>150</v>
      </c>
      <c r="E98" s="37">
        <f>E99</f>
        <v>0</v>
      </c>
      <c r="F98" s="37">
        <f>F99</f>
        <v>2471400</v>
      </c>
      <c r="G98" s="26">
        <f>E98+F98</f>
        <v>2471400</v>
      </c>
    </row>
    <row r="99" spans="1:7" s="20" customFormat="1" ht="12.75">
      <c r="A99" s="27"/>
      <c r="B99" s="16" t="s">
        <v>151</v>
      </c>
      <c r="C99" s="16"/>
      <c r="D99" s="17" t="s">
        <v>152</v>
      </c>
      <c r="E99" s="19">
        <f>SUM(E100:E102)</f>
        <v>0</v>
      </c>
      <c r="F99" s="19">
        <f>SUM(F100:F102)</f>
        <v>2471400</v>
      </c>
      <c r="G99" s="19">
        <f>E99+F99</f>
        <v>2471400</v>
      </c>
    </row>
    <row r="100" spans="1:7" ht="41.25" customHeight="1">
      <c r="A100" s="28"/>
      <c r="B100" s="29"/>
      <c r="C100" s="29" t="s">
        <v>16</v>
      </c>
      <c r="D100" s="23" t="s">
        <v>17</v>
      </c>
      <c r="E100" s="35"/>
      <c r="F100" s="25">
        <v>1008344</v>
      </c>
      <c r="G100" s="25">
        <f>E100+F100</f>
        <v>1008344</v>
      </c>
    </row>
    <row r="101" spans="1:7" ht="36.75">
      <c r="A101" s="28"/>
      <c r="B101" s="29"/>
      <c r="C101" s="29" t="s">
        <v>153</v>
      </c>
      <c r="D101" s="1" t="s">
        <v>154</v>
      </c>
      <c r="E101" s="35"/>
      <c r="F101" s="25">
        <v>200000</v>
      </c>
      <c r="G101" s="25">
        <f>E101+F101</f>
        <v>200000</v>
      </c>
    </row>
    <row r="102" spans="1:7" ht="48.75">
      <c r="A102" s="28"/>
      <c r="B102" s="29"/>
      <c r="C102" s="29" t="s">
        <v>155</v>
      </c>
      <c r="D102" s="23" t="s">
        <v>156</v>
      </c>
      <c r="E102" s="35"/>
      <c r="F102" s="25">
        <v>1263056</v>
      </c>
      <c r="G102" s="25">
        <f>E102+F102</f>
        <v>1263056</v>
      </c>
    </row>
    <row r="103" spans="1:7" ht="12.75">
      <c r="A103" s="15" t="s">
        <v>157</v>
      </c>
      <c r="B103" s="15"/>
      <c r="C103" s="15"/>
      <c r="D103" s="15"/>
      <c r="E103" s="38">
        <f>E10+E13+E16+E22+E25+E32+E35+E62+E69+E75+E89+E93+E98</f>
        <v>22015081</v>
      </c>
      <c r="F103" s="38">
        <f>F10+F13+F16+F22+F25+F32+F35+F62+F69+F75+F89+F93+F98</f>
        <v>11396003</v>
      </c>
      <c r="G103" s="19">
        <f>E103+F103</f>
        <v>33411084</v>
      </c>
    </row>
  </sheetData>
  <mergeCells count="6">
    <mergeCell ref="F1:G1"/>
    <mergeCell ref="F2:G2"/>
    <mergeCell ref="F3:G3"/>
    <mergeCell ref="F4:G4"/>
    <mergeCell ref="A5:F5"/>
    <mergeCell ref="A103:D103"/>
  </mergeCells>
  <printOptions horizontalCentered="1"/>
  <pageMargins left="0.5513888888888889" right="0.5513888888888889" top="0.43333333333333335" bottom="0.39375" header="0.5118055555555555" footer="0.5118055555555555"/>
  <pageSetup horizontalDpi="300" verticalDpi="300" orientation="portrait" paperSize="9" scale="85"/>
  <rowBreaks count="2" manualBreakCount="2">
    <brk id="34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Ula  </cp:lastModifiedBy>
  <cp:lastPrinted>2010-02-04T09:35:53Z</cp:lastPrinted>
  <dcterms:created xsi:type="dcterms:W3CDTF">1998-12-09T13:02:10Z</dcterms:created>
  <dcterms:modified xsi:type="dcterms:W3CDTF">2010-02-04T09:36:27Z</dcterms:modified>
  <cp:category/>
  <cp:version/>
  <cp:contentType/>
  <cp:contentStatus/>
  <cp:revision>14</cp:revision>
</cp:coreProperties>
</file>